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\Documents\FGEHA\1     FGEHA 2022 2023\Bookkeeper\Reserve Study\"/>
    </mc:Choice>
  </mc:AlternateContent>
  <xr:revisionPtr revIDLastSave="0" documentId="13_ncr:1_{EEE39DC0-2E75-4ABB-889C-2EDE9FDF2174}" xr6:coauthVersionLast="47" xr6:coauthVersionMax="47" xr10:uidLastSave="{00000000-0000-0000-0000-000000000000}"/>
  <bookViews>
    <workbookView xWindow="-120" yWindow="-120" windowWidth="20730" windowHeight="11160" xr2:uid="{062380B2-6E3D-40F0-A19A-759E4CB33B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4" i="1" l="1"/>
  <c r="J64" i="1"/>
  <c r="F64" i="1"/>
  <c r="L57" i="1"/>
  <c r="J57" i="1"/>
  <c r="F57" i="1"/>
  <c r="L48" i="1"/>
  <c r="J48" i="1"/>
  <c r="F38" i="1"/>
  <c r="L38" i="1"/>
  <c r="J38" i="1"/>
  <c r="L32" i="1"/>
  <c r="J32" i="1"/>
  <c r="L20" i="1"/>
  <c r="J20" i="1"/>
  <c r="F30" i="1"/>
  <c r="F46" i="1"/>
  <c r="F45" i="1"/>
  <c r="F44" i="1"/>
  <c r="F41" i="1"/>
  <c r="F43" i="1"/>
  <c r="F42" i="1"/>
  <c r="F40" i="1"/>
  <c r="F29" i="1"/>
  <c r="F25" i="1"/>
  <c r="F26" i="1"/>
  <c r="F27" i="1"/>
  <c r="F28" i="1"/>
  <c r="F24" i="1"/>
  <c r="F16" i="1"/>
  <c r="F5" i="1"/>
  <c r="F18" i="1"/>
  <c r="F17" i="1"/>
  <c r="F14" i="1"/>
  <c r="F13" i="1"/>
  <c r="F11" i="1"/>
  <c r="F8" i="1"/>
  <c r="F9" i="1"/>
  <c r="F10" i="1"/>
  <c r="F7" i="1"/>
  <c r="F6" i="1"/>
  <c r="J49" i="1" l="1"/>
  <c r="J66" i="1" s="1"/>
  <c r="L49" i="1"/>
  <c r="L66" i="1" s="1"/>
  <c r="F48" i="1"/>
  <c r="F32" i="1"/>
  <c r="F20" i="1"/>
  <c r="F49" i="1" l="1"/>
  <c r="F66" i="1" s="1"/>
</calcChain>
</file>

<file path=xl/sharedStrings.xml><?xml version="1.0" encoding="utf-8"?>
<sst xmlns="http://schemas.openxmlformats.org/spreadsheetml/2006/main" count="188" uniqueCount="90">
  <si>
    <t>Component List Summary</t>
  </si>
  <si>
    <t>Reserve Study 2023</t>
  </si>
  <si>
    <t>Sewer System</t>
  </si>
  <si>
    <t>Basis Cost</t>
  </si>
  <si>
    <t>TOTAL</t>
  </si>
  <si>
    <t>Water Systems</t>
  </si>
  <si>
    <t>Est. Life</t>
  </si>
  <si>
    <t>Verde Water System - well, pumps &amp; storage</t>
  </si>
  <si>
    <t>Rowland Water System</t>
  </si>
  <si>
    <t>Verde Water Storage / Dist System</t>
  </si>
  <si>
    <t>Repair</t>
  </si>
  <si>
    <t>Replace</t>
  </si>
  <si>
    <t>10 yrs</t>
  </si>
  <si>
    <t>2 yrs</t>
  </si>
  <si>
    <t>cost</t>
  </si>
  <si>
    <t>8yrs</t>
  </si>
  <si>
    <t>2yrs</t>
  </si>
  <si>
    <t>5yrs</t>
  </si>
  <si>
    <t>1yr</t>
  </si>
  <si>
    <t>4 yrs</t>
  </si>
  <si>
    <t>1 yr</t>
  </si>
  <si>
    <t>4yrs</t>
  </si>
  <si>
    <t>5 yrs</t>
  </si>
  <si>
    <t>20yrs</t>
  </si>
  <si>
    <t>10yrs</t>
  </si>
  <si>
    <t>30yrs</t>
  </si>
  <si>
    <t>40yrs</t>
  </si>
  <si>
    <t>5yr</t>
  </si>
  <si>
    <t>40 yrs</t>
  </si>
  <si>
    <t>20 yrs</t>
  </si>
  <si>
    <t>BRIDGE</t>
  </si>
  <si>
    <t>70yrs</t>
  </si>
  <si>
    <t>EQUIPMENT</t>
  </si>
  <si>
    <t>25yrs</t>
  </si>
  <si>
    <t>FGEHA</t>
  </si>
  <si>
    <t>Qty</t>
  </si>
  <si>
    <t>W V 9  TOTAL Verde water</t>
  </si>
  <si>
    <t>W V T 3  TOTAL Tank</t>
  </si>
  <si>
    <t>W R     GRAND TOTAL Water</t>
  </si>
  <si>
    <t xml:space="preserve">z   T O T A L  ASSETS </t>
  </si>
  <si>
    <t>Estimated Inflation rate 4% per FA</t>
  </si>
  <si>
    <t xml:space="preserve">S H Influent House &amp; Lift Stations </t>
  </si>
  <si>
    <t>S H 2    Blower motors</t>
  </si>
  <si>
    <t xml:space="preserve">S H 1    Bldg # </t>
  </si>
  <si>
    <t>S H 3   Roots blowers</t>
  </si>
  <si>
    <t>S H 4   Aspirator motors</t>
  </si>
  <si>
    <t>S H 5   Sewage Pumps</t>
  </si>
  <si>
    <t>S H 6   Plumbing</t>
  </si>
  <si>
    <t>S H 7   Electronics</t>
  </si>
  <si>
    <t>S L   Lagoons</t>
  </si>
  <si>
    <t>S L 1   Lemna Covers 8'x40'</t>
  </si>
  <si>
    <t>S L 2   Aspirators</t>
  </si>
  <si>
    <t xml:space="preserve">S E   Effluent House </t>
  </si>
  <si>
    <t xml:space="preserve">S E 1   Bldg </t>
  </si>
  <si>
    <t>S E 2   Chlorination system</t>
  </si>
  <si>
    <t>S E 3  n Effluent house system</t>
  </si>
  <si>
    <t>S M 1   Sewer Main Lines</t>
  </si>
  <si>
    <t>W V 1   Verde Well</t>
  </si>
  <si>
    <t>W V 2   Bldg #2 -pump house</t>
  </si>
  <si>
    <t xml:space="preserve">W V 3   Well Pump </t>
  </si>
  <si>
    <t>W V 4   Chlorination System</t>
  </si>
  <si>
    <t>W V 5   Plumbing Equip</t>
  </si>
  <si>
    <t>W V 6   Electronics</t>
  </si>
  <si>
    <t>W V 7   Sump Pump</t>
  </si>
  <si>
    <t>W V 8   Utilities -Water Dist System</t>
  </si>
  <si>
    <t xml:space="preserve">W V T 1   Bldg # 4 </t>
  </si>
  <si>
    <t>W V T 2   Tank -25,000 gal</t>
  </si>
  <si>
    <t>W R 1   Rowland Well</t>
  </si>
  <si>
    <t>W R 2   Bldg #3 Pump house</t>
  </si>
  <si>
    <t>W R 3   Pump</t>
  </si>
  <si>
    <t>W R 4   Pressure Tank System</t>
  </si>
  <si>
    <t>W R 5   Chlorination system</t>
  </si>
  <si>
    <t>W R 6   Plumbing Equip</t>
  </si>
  <si>
    <t>W R 7   Electronics</t>
  </si>
  <si>
    <t>W R 8   Util Water Dist Syst</t>
  </si>
  <si>
    <t>W R 9   TOTAL Rowland water</t>
  </si>
  <si>
    <t>x B 1   Foundations</t>
  </si>
  <si>
    <t>x B 2   I-beams</t>
  </si>
  <si>
    <t>x B 3   Cross supports 1' x 20'</t>
  </si>
  <si>
    <t>x B 4    Treads (runners)2"x12"x40'</t>
  </si>
  <si>
    <t>x B 5   Railings &amp; supports</t>
  </si>
  <si>
    <t>x B 6   TOTAL Bridge</t>
  </si>
  <si>
    <t>y E 1   Kubota L1TSTC Tractor 2017</t>
  </si>
  <si>
    <t>y E 2   Kubota L4474 front-mount snowblower</t>
  </si>
  <si>
    <t>y E 3   Kubota L4310D Tractor 2002</t>
  </si>
  <si>
    <t>y E 4   Misc Equipment (inc. Mail shed)</t>
  </si>
  <si>
    <t xml:space="preserve">y E 5   TOTAL Equipment </t>
  </si>
  <si>
    <t>Repair *</t>
  </si>
  <si>
    <t xml:space="preserve">  * Repair Costs are</t>
  </si>
  <si>
    <t>in  Operating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</si>
</sst>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_);\(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0" fillId="0" borderId="2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2" xfId="0" applyNumberFormat="1" applyBorder="1"/>
    <xf numFmtId="0" fontId="0" fillId="2" borderId="0" xfId="0" applyFill="1"/>
    <xf numFmtId="0" fontId="0" fillId="2" borderId="2" xfId="0" applyFill="1" applyBorder="1"/>
    <xf numFmtId="3" fontId="3" fillId="0" borderId="2" xfId="0" applyNumberFormat="1" applyFont="1" applyBorder="1"/>
    <xf numFmtId="3" fontId="2" fillId="2" borderId="0" xfId="0" applyNumberFormat="1" applyFont="1" applyFill="1"/>
    <xf numFmtId="3" fontId="0" fillId="2" borderId="0" xfId="0" applyNumberFormat="1" applyFill="1"/>
    <xf numFmtId="3" fontId="3" fillId="2" borderId="2" xfId="0" applyNumberFormat="1" applyFont="1" applyFill="1" applyBorder="1"/>
    <xf numFmtId="0" fontId="0" fillId="3" borderId="0" xfId="0" applyFill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3" fontId="7" fillId="0" borderId="1" xfId="0" applyNumberFormat="1" applyFont="1" applyBorder="1"/>
    <xf numFmtId="0" fontId="7" fillId="0" borderId="2" xfId="0" applyFont="1" applyBorder="1"/>
    <xf numFmtId="3" fontId="7" fillId="0" borderId="2" xfId="0" applyNumberFormat="1" applyFont="1" applyBorder="1"/>
    <xf numFmtId="0" fontId="7" fillId="0" borderId="1" xfId="0" applyFont="1" applyBorder="1"/>
    <xf numFmtId="3" fontId="8" fillId="0" borderId="2" xfId="0" applyNumberFormat="1" applyFont="1" applyBorder="1"/>
    <xf numFmtId="3" fontId="4" fillId="0" borderId="2" xfId="0" applyNumberFormat="1" applyFont="1" applyBorder="1"/>
    <xf numFmtId="0" fontId="9" fillId="0" borderId="2" xfId="0" applyFont="1" applyBorder="1"/>
    <xf numFmtId="0" fontId="1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D5658-B5A9-4D53-BBC2-1898403B76C0}">
  <dimension ref="A1:M68"/>
  <sheetViews>
    <sheetView tabSelected="1" topLeftCell="A59" zoomScaleNormal="100" workbookViewId="0">
      <selection activeCell="T78" sqref="T78"/>
    </sheetView>
  </sheetViews>
  <sheetFormatPr defaultRowHeight="15" x14ac:dyDescent="0.25"/>
  <cols>
    <col min="3" max="3" width="15.140625" customWidth="1"/>
    <col min="5" max="6" width="10.5703125" bestFit="1" customWidth="1"/>
    <col min="7" max="7" width="3.28515625" customWidth="1"/>
    <col min="9" max="9" width="6.140625" customWidth="1"/>
    <col min="10" max="10" width="8.140625" customWidth="1"/>
    <col min="11" max="11" width="7.7109375" customWidth="1"/>
    <col min="12" max="12" width="8.5703125" customWidth="1"/>
    <col min="13" max="13" width="7.85546875" customWidth="1"/>
    <col min="33" max="33" width="11" customWidth="1"/>
    <col min="34" max="34" width="17.7109375" customWidth="1"/>
    <col min="35" max="35" width="13.28515625" customWidth="1"/>
  </cols>
  <sheetData>
    <row r="1" spans="1:13" s="7" customFormat="1" ht="15.75" x14ac:dyDescent="0.25">
      <c r="A1" s="6" t="s">
        <v>34</v>
      </c>
      <c r="B1" s="6" t="s">
        <v>0</v>
      </c>
      <c r="C1" s="6"/>
      <c r="D1" s="6"/>
      <c r="E1" s="6" t="s">
        <v>1</v>
      </c>
      <c r="H1" s="7" t="s">
        <v>40</v>
      </c>
    </row>
    <row r="2" spans="1:13" x14ac:dyDescent="0.25">
      <c r="M2" s="18"/>
    </row>
    <row r="3" spans="1:13" ht="18.75" x14ac:dyDescent="0.3">
      <c r="A3" s="4" t="s">
        <v>2</v>
      </c>
      <c r="D3" s="19" t="s">
        <v>35</v>
      </c>
      <c r="E3" s="19" t="s">
        <v>3</v>
      </c>
      <c r="F3" s="20" t="s">
        <v>4</v>
      </c>
      <c r="H3" s="8" t="s">
        <v>6</v>
      </c>
      <c r="I3" s="21" t="s">
        <v>10</v>
      </c>
      <c r="J3" s="29" t="s">
        <v>87</v>
      </c>
      <c r="K3" t="s">
        <v>11</v>
      </c>
      <c r="L3" s="8" t="s">
        <v>11</v>
      </c>
      <c r="M3" s="12"/>
    </row>
    <row r="4" spans="1:13" x14ac:dyDescent="0.25">
      <c r="B4" t="s">
        <v>41</v>
      </c>
      <c r="F4" s="8"/>
      <c r="H4" s="8"/>
      <c r="I4" s="21"/>
      <c r="J4" s="29" t="s">
        <v>14</v>
      </c>
      <c r="L4" s="8" t="s">
        <v>14</v>
      </c>
      <c r="M4" s="12"/>
    </row>
    <row r="5" spans="1:13" x14ac:dyDescent="0.25">
      <c r="B5" t="s">
        <v>43</v>
      </c>
      <c r="D5">
        <v>1</v>
      </c>
      <c r="E5" s="1">
        <v>1250</v>
      </c>
      <c r="F5" s="8">
        <f>D5*E5</f>
        <v>1250</v>
      </c>
      <c r="H5" s="8" t="s">
        <v>12</v>
      </c>
      <c r="I5" s="21" t="s">
        <v>13</v>
      </c>
      <c r="J5" s="22">
        <v>250</v>
      </c>
      <c r="K5" t="s">
        <v>12</v>
      </c>
      <c r="L5" s="8">
        <v>1700</v>
      </c>
      <c r="M5" s="12"/>
    </row>
    <row r="6" spans="1:13" x14ac:dyDescent="0.25">
      <c r="B6" t="s">
        <v>42</v>
      </c>
      <c r="D6">
        <v>2</v>
      </c>
      <c r="E6">
        <v>800</v>
      </c>
      <c r="F6" s="8">
        <f>D6*E6</f>
        <v>1600</v>
      </c>
      <c r="H6" s="8" t="s">
        <v>15</v>
      </c>
      <c r="I6" s="21" t="s">
        <v>16</v>
      </c>
      <c r="J6" s="22">
        <v>400</v>
      </c>
      <c r="K6" t="s">
        <v>12</v>
      </c>
      <c r="L6" s="8">
        <v>2240</v>
      </c>
      <c r="M6" s="12"/>
    </row>
    <row r="7" spans="1:13" x14ac:dyDescent="0.25">
      <c r="B7" t="s">
        <v>44</v>
      </c>
      <c r="D7">
        <v>1</v>
      </c>
      <c r="E7">
        <v>1500</v>
      </c>
      <c r="F7" s="8">
        <f>D7*E7</f>
        <v>1500</v>
      </c>
      <c r="H7" s="8" t="s">
        <v>17</v>
      </c>
      <c r="I7" s="21" t="s">
        <v>18</v>
      </c>
      <c r="J7" s="22">
        <v>300</v>
      </c>
      <c r="K7" t="s">
        <v>17</v>
      </c>
      <c r="L7" s="8">
        <v>1800</v>
      </c>
      <c r="M7" s="12"/>
    </row>
    <row r="8" spans="1:13" x14ac:dyDescent="0.25">
      <c r="B8" t="s">
        <v>45</v>
      </c>
      <c r="D8">
        <v>1</v>
      </c>
      <c r="E8">
        <v>1100</v>
      </c>
      <c r="F8" s="8">
        <f t="shared" ref="F8:F14" si="0">D8*E8</f>
        <v>1100</v>
      </c>
      <c r="H8" s="8" t="s">
        <v>19</v>
      </c>
      <c r="I8" s="21" t="s">
        <v>20</v>
      </c>
      <c r="J8" s="22">
        <v>250</v>
      </c>
      <c r="K8" t="s">
        <v>21</v>
      </c>
      <c r="L8" s="8">
        <v>1276</v>
      </c>
      <c r="M8" s="12"/>
    </row>
    <row r="9" spans="1:13" x14ac:dyDescent="0.25">
      <c r="B9" t="s">
        <v>46</v>
      </c>
      <c r="D9">
        <v>1</v>
      </c>
      <c r="E9">
        <v>4000</v>
      </c>
      <c r="F9" s="8">
        <f t="shared" si="0"/>
        <v>4000</v>
      </c>
      <c r="H9" s="8" t="s">
        <v>17</v>
      </c>
      <c r="I9" s="21" t="s">
        <v>13</v>
      </c>
      <c r="J9" s="22">
        <v>800</v>
      </c>
      <c r="K9" t="s">
        <v>22</v>
      </c>
      <c r="L9" s="8">
        <v>4800</v>
      </c>
      <c r="M9" s="12"/>
    </row>
    <row r="10" spans="1:13" x14ac:dyDescent="0.25">
      <c r="B10" t="s">
        <v>47</v>
      </c>
      <c r="D10">
        <v>1</v>
      </c>
      <c r="E10">
        <v>2500</v>
      </c>
      <c r="F10" s="8">
        <f t="shared" si="0"/>
        <v>2500</v>
      </c>
      <c r="H10" s="8" t="s">
        <v>17</v>
      </c>
      <c r="I10" s="21" t="s">
        <v>18</v>
      </c>
      <c r="J10" s="22">
        <v>200</v>
      </c>
      <c r="K10" t="s">
        <v>17</v>
      </c>
      <c r="L10" s="8">
        <v>3000</v>
      </c>
      <c r="M10" s="12"/>
    </row>
    <row r="11" spans="1:13" x14ac:dyDescent="0.25">
      <c r="B11" t="s">
        <v>48</v>
      </c>
      <c r="D11">
        <v>1</v>
      </c>
      <c r="E11">
        <v>500</v>
      </c>
      <c r="F11" s="8">
        <f t="shared" si="0"/>
        <v>500</v>
      </c>
      <c r="H11" s="8" t="s">
        <v>17</v>
      </c>
      <c r="I11" s="21" t="s">
        <v>18</v>
      </c>
      <c r="J11" s="22">
        <v>100</v>
      </c>
      <c r="K11" t="s">
        <v>17</v>
      </c>
      <c r="L11" s="8">
        <v>600</v>
      </c>
      <c r="M11" s="12"/>
    </row>
    <row r="12" spans="1:13" x14ac:dyDescent="0.25">
      <c r="B12" t="s">
        <v>49</v>
      </c>
      <c r="F12" s="8"/>
      <c r="H12" s="8"/>
      <c r="I12" s="21"/>
      <c r="J12" s="22"/>
      <c r="L12" s="8"/>
      <c r="M12" s="12"/>
    </row>
    <row r="13" spans="1:13" x14ac:dyDescent="0.25">
      <c r="B13" t="s">
        <v>50</v>
      </c>
      <c r="D13">
        <v>8</v>
      </c>
      <c r="E13">
        <v>3000</v>
      </c>
      <c r="F13" s="8">
        <f t="shared" si="0"/>
        <v>24000</v>
      </c>
      <c r="H13" s="8" t="s">
        <v>23</v>
      </c>
      <c r="I13" s="21" t="s">
        <v>16</v>
      </c>
      <c r="J13" s="22">
        <v>200</v>
      </c>
      <c r="K13" t="s">
        <v>24</v>
      </c>
      <c r="L13" s="8">
        <v>33600</v>
      </c>
      <c r="M13" s="12"/>
    </row>
    <row r="14" spans="1:13" x14ac:dyDescent="0.25">
      <c r="B14" t="s">
        <v>51</v>
      </c>
      <c r="D14">
        <v>2</v>
      </c>
      <c r="E14">
        <v>1200</v>
      </c>
      <c r="F14" s="8">
        <f t="shared" si="0"/>
        <v>2400</v>
      </c>
      <c r="H14" s="8" t="s">
        <v>24</v>
      </c>
      <c r="I14" s="21" t="s">
        <v>18</v>
      </c>
      <c r="J14" s="22">
        <v>200</v>
      </c>
      <c r="K14" t="s">
        <v>24</v>
      </c>
      <c r="L14" s="8">
        <v>3360</v>
      </c>
      <c r="M14" s="12"/>
    </row>
    <row r="15" spans="1:13" x14ac:dyDescent="0.25">
      <c r="B15" t="s">
        <v>52</v>
      </c>
      <c r="F15" s="8"/>
      <c r="H15" s="8"/>
      <c r="I15" s="21"/>
      <c r="J15" s="22"/>
      <c r="L15" s="8"/>
      <c r="M15" s="12"/>
    </row>
    <row r="16" spans="1:13" x14ac:dyDescent="0.25">
      <c r="B16" t="s">
        <v>53</v>
      </c>
      <c r="D16">
        <v>1</v>
      </c>
      <c r="E16">
        <v>1000</v>
      </c>
      <c r="F16" s="8">
        <f>D16*E16</f>
        <v>1000</v>
      </c>
      <c r="H16" s="8" t="s">
        <v>24</v>
      </c>
      <c r="I16" s="21" t="s">
        <v>16</v>
      </c>
      <c r="J16" s="22">
        <v>150</v>
      </c>
      <c r="K16" t="s">
        <v>24</v>
      </c>
      <c r="L16" s="8">
        <v>1400</v>
      </c>
      <c r="M16" s="12"/>
    </row>
    <row r="17" spans="1:13" x14ac:dyDescent="0.25">
      <c r="B17" t="s">
        <v>54</v>
      </c>
      <c r="D17">
        <v>1</v>
      </c>
      <c r="E17">
        <v>2500</v>
      </c>
      <c r="F17" s="8">
        <f>D17*E17</f>
        <v>2500</v>
      </c>
      <c r="H17" s="8" t="s">
        <v>23</v>
      </c>
      <c r="I17" s="21" t="s">
        <v>16</v>
      </c>
      <c r="J17" s="22">
        <v>250</v>
      </c>
      <c r="K17" t="s">
        <v>24</v>
      </c>
      <c r="L17" s="8">
        <v>3500</v>
      </c>
      <c r="M17" s="12"/>
    </row>
    <row r="18" spans="1:13" x14ac:dyDescent="0.25">
      <c r="B18" t="s">
        <v>55</v>
      </c>
      <c r="D18">
        <v>1</v>
      </c>
      <c r="E18">
        <v>1000</v>
      </c>
      <c r="F18" s="8">
        <f>D18*E18</f>
        <v>1000</v>
      </c>
      <c r="H18" s="8" t="s">
        <v>12</v>
      </c>
      <c r="I18" s="21" t="s">
        <v>16</v>
      </c>
      <c r="J18" s="22">
        <v>150</v>
      </c>
      <c r="K18" t="s">
        <v>24</v>
      </c>
      <c r="L18" s="8">
        <v>1400</v>
      </c>
      <c r="M18" s="12"/>
    </row>
    <row r="19" spans="1:13" x14ac:dyDescent="0.25">
      <c r="B19" t="s">
        <v>56</v>
      </c>
      <c r="E19">
        <v>8000</v>
      </c>
      <c r="F19" s="8">
        <v>8000</v>
      </c>
      <c r="H19" s="8" t="s">
        <v>25</v>
      </c>
      <c r="I19" s="21" t="s">
        <v>18</v>
      </c>
      <c r="J19" s="22">
        <v>300</v>
      </c>
      <c r="K19" t="s">
        <v>24</v>
      </c>
      <c r="L19" s="8">
        <v>11200</v>
      </c>
      <c r="M19" s="12"/>
    </row>
    <row r="20" spans="1:13" x14ac:dyDescent="0.25">
      <c r="C20" t="s">
        <v>4</v>
      </c>
      <c r="F20" s="5">
        <f>SUM(F5:F19)</f>
        <v>51350</v>
      </c>
      <c r="H20" s="8"/>
      <c r="I20" s="21"/>
      <c r="J20" s="23">
        <f>SUM(J5:J19)</f>
        <v>3550</v>
      </c>
      <c r="L20" s="5">
        <f>SUM(L5:L19)</f>
        <v>69876</v>
      </c>
      <c r="M20" s="15"/>
    </row>
    <row r="21" spans="1:13" x14ac:dyDescent="0.25">
      <c r="B21" s="12"/>
      <c r="C21" s="12"/>
      <c r="D21" s="12"/>
      <c r="E21" s="12"/>
      <c r="F21" s="13"/>
      <c r="G21" s="12"/>
      <c r="H21" s="13"/>
      <c r="I21" s="12"/>
      <c r="J21" s="13"/>
      <c r="K21" s="12"/>
      <c r="L21" s="13"/>
      <c r="M21" s="12"/>
    </row>
    <row r="22" spans="1:13" ht="18.75" x14ac:dyDescent="0.3">
      <c r="A22" s="4" t="s">
        <v>5</v>
      </c>
      <c r="F22" s="8"/>
      <c r="H22" s="8"/>
      <c r="J22" s="8"/>
      <c r="L22" s="8"/>
      <c r="M22" s="12"/>
    </row>
    <row r="23" spans="1:13" x14ac:dyDescent="0.25">
      <c r="A23" t="s">
        <v>7</v>
      </c>
      <c r="F23" s="8"/>
      <c r="H23" s="8"/>
      <c r="I23" s="21" t="s">
        <v>10</v>
      </c>
      <c r="J23" s="8"/>
      <c r="L23" s="8"/>
      <c r="M23" s="12"/>
    </row>
    <row r="24" spans="1:13" x14ac:dyDescent="0.25">
      <c r="B24" t="s">
        <v>57</v>
      </c>
      <c r="D24">
        <v>1</v>
      </c>
      <c r="E24">
        <v>2000</v>
      </c>
      <c r="F24" s="8">
        <f>D24*E24</f>
        <v>2000</v>
      </c>
      <c r="H24" s="8" t="s">
        <v>26</v>
      </c>
      <c r="I24" s="21"/>
      <c r="J24" s="22"/>
      <c r="K24" t="s">
        <v>23</v>
      </c>
      <c r="L24" s="8">
        <v>3600</v>
      </c>
      <c r="M24" s="12"/>
    </row>
    <row r="25" spans="1:13" x14ac:dyDescent="0.25">
      <c r="B25" t="s">
        <v>58</v>
      </c>
      <c r="D25">
        <v>1</v>
      </c>
      <c r="E25">
        <v>1250</v>
      </c>
      <c r="F25" s="8">
        <f t="shared" ref="F25:F30" si="1">D25*E25</f>
        <v>1250</v>
      </c>
      <c r="H25" s="8" t="s">
        <v>24</v>
      </c>
      <c r="I25" s="21" t="s">
        <v>18</v>
      </c>
      <c r="J25" s="22">
        <v>125</v>
      </c>
      <c r="K25" t="s">
        <v>24</v>
      </c>
      <c r="L25" s="8">
        <v>1700</v>
      </c>
      <c r="M25" s="12"/>
    </row>
    <row r="26" spans="1:13" x14ac:dyDescent="0.25">
      <c r="B26" t="s">
        <v>59</v>
      </c>
      <c r="D26">
        <v>1</v>
      </c>
      <c r="E26">
        <v>1000</v>
      </c>
      <c r="F26" s="8">
        <f t="shared" si="1"/>
        <v>1000</v>
      </c>
      <c r="H26" s="8" t="s">
        <v>17</v>
      </c>
      <c r="I26" s="21"/>
      <c r="J26" s="22"/>
      <c r="K26" t="s">
        <v>17</v>
      </c>
      <c r="L26" s="8">
        <v>1200</v>
      </c>
      <c r="M26" s="12"/>
    </row>
    <row r="27" spans="1:13" x14ac:dyDescent="0.25">
      <c r="B27" t="s">
        <v>60</v>
      </c>
      <c r="D27">
        <v>1</v>
      </c>
      <c r="E27">
        <v>500</v>
      </c>
      <c r="F27" s="8">
        <f t="shared" si="1"/>
        <v>500</v>
      </c>
      <c r="H27" s="8" t="s">
        <v>23</v>
      </c>
      <c r="I27" s="21" t="s">
        <v>16</v>
      </c>
      <c r="J27" s="22">
        <v>100</v>
      </c>
      <c r="K27" t="s">
        <v>24</v>
      </c>
      <c r="L27" s="8">
        <v>700</v>
      </c>
      <c r="M27" s="12"/>
    </row>
    <row r="28" spans="1:13" x14ac:dyDescent="0.25">
      <c r="B28" t="s">
        <v>61</v>
      </c>
      <c r="D28">
        <v>1</v>
      </c>
      <c r="E28">
        <v>500</v>
      </c>
      <c r="F28" s="8">
        <f t="shared" si="1"/>
        <v>500</v>
      </c>
      <c r="H28" s="8" t="s">
        <v>23</v>
      </c>
      <c r="I28" s="21" t="s">
        <v>16</v>
      </c>
      <c r="J28" s="22">
        <v>100</v>
      </c>
      <c r="K28" t="s">
        <v>24</v>
      </c>
      <c r="L28" s="8">
        <v>700</v>
      </c>
      <c r="M28" s="12"/>
    </row>
    <row r="29" spans="1:13" x14ac:dyDescent="0.25">
      <c r="B29" t="s">
        <v>62</v>
      </c>
      <c r="D29">
        <v>1</v>
      </c>
      <c r="E29">
        <v>600</v>
      </c>
      <c r="F29" s="8">
        <f t="shared" si="1"/>
        <v>600</v>
      </c>
      <c r="H29" s="8" t="s">
        <v>17</v>
      </c>
      <c r="I29" s="21" t="s">
        <v>18</v>
      </c>
      <c r="J29" s="22">
        <v>100</v>
      </c>
      <c r="K29" t="s">
        <v>27</v>
      </c>
      <c r="L29" s="8">
        <v>730</v>
      </c>
      <c r="M29" s="12"/>
    </row>
    <row r="30" spans="1:13" x14ac:dyDescent="0.25">
      <c r="B30" t="s">
        <v>63</v>
      </c>
      <c r="D30">
        <v>1</v>
      </c>
      <c r="E30">
        <v>150</v>
      </c>
      <c r="F30" s="8">
        <f t="shared" si="1"/>
        <v>150</v>
      </c>
      <c r="H30" s="8" t="s">
        <v>16</v>
      </c>
      <c r="I30" s="21"/>
      <c r="J30" s="22"/>
      <c r="K30" t="s">
        <v>16</v>
      </c>
      <c r="L30" s="8">
        <v>162</v>
      </c>
      <c r="M30" s="12"/>
    </row>
    <row r="31" spans="1:13" x14ac:dyDescent="0.25">
      <c r="B31" t="s">
        <v>64</v>
      </c>
      <c r="E31">
        <v>2000</v>
      </c>
      <c r="F31" s="8">
        <v>2000</v>
      </c>
      <c r="H31" s="8" t="s">
        <v>28</v>
      </c>
      <c r="I31" s="21" t="s">
        <v>18</v>
      </c>
      <c r="J31" s="22">
        <v>200</v>
      </c>
      <c r="K31" t="s">
        <v>23</v>
      </c>
      <c r="L31" s="8">
        <v>2500</v>
      </c>
      <c r="M31" s="12"/>
    </row>
    <row r="32" spans="1:13" x14ac:dyDescent="0.25">
      <c r="B32" s="3" t="s">
        <v>36</v>
      </c>
      <c r="F32" s="9">
        <f>SUM(F24:F31)</f>
        <v>8000</v>
      </c>
      <c r="H32" s="8"/>
      <c r="I32" s="21"/>
      <c r="J32" s="24">
        <f>SUM(J24:J31)</f>
        <v>625</v>
      </c>
      <c r="L32" s="9">
        <f>SUM(L24:L31)</f>
        <v>11292</v>
      </c>
      <c r="M32" s="15"/>
    </row>
    <row r="33" spans="1:13" x14ac:dyDescent="0.25">
      <c r="F33" s="9"/>
      <c r="H33" s="8"/>
      <c r="J33" s="10"/>
      <c r="L33" s="9"/>
      <c r="M33" s="15"/>
    </row>
    <row r="34" spans="1:13" x14ac:dyDescent="0.25">
      <c r="F34" s="9"/>
      <c r="H34" s="8"/>
      <c r="J34" s="10"/>
      <c r="L34" s="9"/>
      <c r="M34" s="15"/>
    </row>
    <row r="35" spans="1:13" x14ac:dyDescent="0.25">
      <c r="A35" t="s">
        <v>9</v>
      </c>
      <c r="F35" s="9"/>
      <c r="H35" s="8"/>
      <c r="J35" s="8"/>
      <c r="L35" s="8"/>
      <c r="M35" s="12"/>
    </row>
    <row r="36" spans="1:13" x14ac:dyDescent="0.25">
      <c r="B36" t="s">
        <v>65</v>
      </c>
      <c r="D36">
        <v>1</v>
      </c>
      <c r="E36">
        <v>1000</v>
      </c>
      <c r="F36" s="11">
        <v>1000</v>
      </c>
      <c r="H36" s="8" t="s">
        <v>24</v>
      </c>
      <c r="I36" s="21" t="s">
        <v>18</v>
      </c>
      <c r="J36" s="22">
        <v>100</v>
      </c>
      <c r="K36" t="s">
        <v>24</v>
      </c>
      <c r="L36" s="8">
        <v>1100</v>
      </c>
      <c r="M36" s="12"/>
    </row>
    <row r="37" spans="1:13" x14ac:dyDescent="0.25">
      <c r="B37" t="s">
        <v>66</v>
      </c>
      <c r="D37">
        <v>1</v>
      </c>
      <c r="E37" s="2">
        <v>40000</v>
      </c>
      <c r="F37" s="11">
        <v>40000</v>
      </c>
      <c r="H37" s="8" t="s">
        <v>26</v>
      </c>
      <c r="I37" s="21" t="s">
        <v>18</v>
      </c>
      <c r="J37" s="22">
        <v>250</v>
      </c>
      <c r="K37" t="s">
        <v>23</v>
      </c>
      <c r="L37" s="11">
        <v>45000</v>
      </c>
      <c r="M37" s="16"/>
    </row>
    <row r="38" spans="1:13" x14ac:dyDescent="0.25">
      <c r="B38" s="3" t="s">
        <v>37</v>
      </c>
      <c r="F38" s="9">
        <f>SUM(F36:F37)</f>
        <v>41000</v>
      </c>
      <c r="H38" s="8"/>
      <c r="I38" s="21"/>
      <c r="J38" s="24">
        <f>SUM(J36:J37)</f>
        <v>350</v>
      </c>
      <c r="L38" s="9">
        <f>SUM(L36:L37)</f>
        <v>46100</v>
      </c>
      <c r="M38" s="15"/>
    </row>
    <row r="39" spans="1:13" x14ac:dyDescent="0.25">
      <c r="A39" t="s">
        <v>8</v>
      </c>
      <c r="F39" s="8"/>
      <c r="H39" s="8"/>
      <c r="J39" s="8"/>
      <c r="L39" s="8"/>
      <c r="M39" s="12"/>
    </row>
    <row r="40" spans="1:13" x14ac:dyDescent="0.25">
      <c r="B40" t="s">
        <v>67</v>
      </c>
      <c r="D40">
        <v>1</v>
      </c>
      <c r="E40">
        <v>2000</v>
      </c>
      <c r="F40" s="8">
        <f t="shared" ref="F40:F46" si="2">D40*E40</f>
        <v>2000</v>
      </c>
      <c r="H40" s="8" t="s">
        <v>26</v>
      </c>
      <c r="I40" s="21"/>
      <c r="J40" s="22"/>
      <c r="K40" t="s">
        <v>23</v>
      </c>
      <c r="L40" s="8">
        <v>2500</v>
      </c>
      <c r="M40" s="12"/>
    </row>
    <row r="41" spans="1:13" x14ac:dyDescent="0.25">
      <c r="B41" t="s">
        <v>68</v>
      </c>
      <c r="D41">
        <v>1</v>
      </c>
      <c r="E41">
        <v>1250</v>
      </c>
      <c r="F41" s="8">
        <f t="shared" si="2"/>
        <v>1250</v>
      </c>
      <c r="H41" s="8" t="s">
        <v>24</v>
      </c>
      <c r="I41" s="21" t="s">
        <v>18</v>
      </c>
      <c r="J41" s="22">
        <v>200</v>
      </c>
      <c r="K41" t="s">
        <v>24</v>
      </c>
      <c r="L41" s="8">
        <v>1500</v>
      </c>
      <c r="M41" s="12"/>
    </row>
    <row r="42" spans="1:13" x14ac:dyDescent="0.25">
      <c r="B42" t="s">
        <v>69</v>
      </c>
      <c r="D42">
        <v>1</v>
      </c>
      <c r="E42">
        <v>500</v>
      </c>
      <c r="F42" s="8">
        <f t="shared" si="2"/>
        <v>500</v>
      </c>
      <c r="H42" s="8" t="s">
        <v>24</v>
      </c>
      <c r="I42" s="21" t="s">
        <v>16</v>
      </c>
      <c r="J42" s="22">
        <v>200</v>
      </c>
      <c r="K42" t="s">
        <v>24</v>
      </c>
      <c r="L42" s="8">
        <v>600</v>
      </c>
      <c r="M42" s="12"/>
    </row>
    <row r="43" spans="1:13" x14ac:dyDescent="0.25">
      <c r="B43" t="s">
        <v>70</v>
      </c>
      <c r="D43">
        <v>2</v>
      </c>
      <c r="E43">
        <v>500</v>
      </c>
      <c r="F43" s="8">
        <f t="shared" si="2"/>
        <v>1000</v>
      </c>
      <c r="H43" s="8" t="s">
        <v>17</v>
      </c>
      <c r="I43" s="21" t="s">
        <v>18</v>
      </c>
      <c r="J43" s="22">
        <v>100</v>
      </c>
      <c r="K43" t="s">
        <v>17</v>
      </c>
      <c r="L43" s="8">
        <v>1100</v>
      </c>
      <c r="M43" s="12"/>
    </row>
    <row r="44" spans="1:13" x14ac:dyDescent="0.25">
      <c r="B44" t="s">
        <v>71</v>
      </c>
      <c r="D44">
        <v>1</v>
      </c>
      <c r="E44">
        <v>500</v>
      </c>
      <c r="F44" s="8">
        <f t="shared" si="2"/>
        <v>500</v>
      </c>
      <c r="H44" s="8" t="s">
        <v>29</v>
      </c>
      <c r="I44" s="21" t="s">
        <v>16</v>
      </c>
      <c r="J44" s="22">
        <v>100</v>
      </c>
      <c r="K44" t="s">
        <v>24</v>
      </c>
      <c r="L44" s="8">
        <v>600</v>
      </c>
      <c r="M44" s="12"/>
    </row>
    <row r="45" spans="1:13" x14ac:dyDescent="0.25">
      <c r="B45" t="s">
        <v>72</v>
      </c>
      <c r="D45">
        <v>1</v>
      </c>
      <c r="E45">
        <v>500</v>
      </c>
      <c r="F45" s="8">
        <f t="shared" si="2"/>
        <v>500</v>
      </c>
      <c r="H45" s="8" t="s">
        <v>23</v>
      </c>
      <c r="I45" s="21" t="s">
        <v>16</v>
      </c>
      <c r="J45" s="22">
        <v>100</v>
      </c>
      <c r="K45" t="s">
        <v>24</v>
      </c>
      <c r="L45" s="8">
        <v>550</v>
      </c>
      <c r="M45" s="12"/>
    </row>
    <row r="46" spans="1:13" x14ac:dyDescent="0.25">
      <c r="B46" t="s">
        <v>73</v>
      </c>
      <c r="D46">
        <v>1</v>
      </c>
      <c r="E46">
        <v>600</v>
      </c>
      <c r="F46" s="8">
        <f t="shared" si="2"/>
        <v>600</v>
      </c>
      <c r="H46" s="8" t="s">
        <v>17</v>
      </c>
      <c r="I46" s="21" t="s">
        <v>18</v>
      </c>
      <c r="J46" s="22">
        <v>100</v>
      </c>
      <c r="K46" t="s">
        <v>17</v>
      </c>
      <c r="L46" s="8">
        <v>650</v>
      </c>
      <c r="M46" s="12"/>
    </row>
    <row r="47" spans="1:13" x14ac:dyDescent="0.25">
      <c r="B47" t="s">
        <v>74</v>
      </c>
      <c r="D47">
        <v>1</v>
      </c>
      <c r="E47">
        <v>2000</v>
      </c>
      <c r="F47" s="8">
        <v>2000</v>
      </c>
      <c r="H47" s="8" t="s">
        <v>26</v>
      </c>
      <c r="I47" s="21" t="s">
        <v>18</v>
      </c>
      <c r="J47" s="22">
        <v>200</v>
      </c>
      <c r="K47" t="s">
        <v>23</v>
      </c>
      <c r="L47" s="8">
        <v>2500</v>
      </c>
      <c r="M47" s="12"/>
    </row>
    <row r="48" spans="1:13" x14ac:dyDescent="0.25">
      <c r="B48" t="s">
        <v>75</v>
      </c>
      <c r="F48" s="9">
        <f>SUM(F40:F47)</f>
        <v>8350</v>
      </c>
      <c r="H48" s="8"/>
      <c r="I48" s="21"/>
      <c r="J48" s="25">
        <f>SUM(J41:J47)</f>
        <v>1000</v>
      </c>
      <c r="L48" s="9">
        <f>SUM(L40:L47)</f>
        <v>10000</v>
      </c>
      <c r="M48" s="15"/>
    </row>
    <row r="49" spans="1:13" x14ac:dyDescent="0.25">
      <c r="B49" s="3" t="s">
        <v>38</v>
      </c>
      <c r="F49" s="5">
        <f>F32+F38+F48</f>
        <v>57350</v>
      </c>
      <c r="H49" s="8"/>
      <c r="I49" s="21"/>
      <c r="J49" s="23">
        <f>J32+J38+J48</f>
        <v>1975</v>
      </c>
      <c r="L49" s="5">
        <f>L32+L38+L48</f>
        <v>67392</v>
      </c>
      <c r="M49" s="15"/>
    </row>
    <row r="50" spans="1:13" x14ac:dyDescent="0.25">
      <c r="B50" s="12"/>
      <c r="C50" s="12"/>
      <c r="D50" s="12"/>
      <c r="E50" s="12"/>
      <c r="F50" s="13"/>
      <c r="G50" s="12"/>
      <c r="H50" s="13"/>
      <c r="I50" s="12"/>
      <c r="J50" s="13"/>
      <c r="K50" s="12"/>
      <c r="L50" s="13"/>
      <c r="M50" s="12"/>
    </row>
    <row r="51" spans="1:13" x14ac:dyDescent="0.25">
      <c r="A51" s="3" t="s">
        <v>30</v>
      </c>
      <c r="F51" s="8"/>
      <c r="H51" s="8"/>
      <c r="J51" s="8"/>
      <c r="L51" s="8"/>
      <c r="M51" s="12"/>
    </row>
    <row r="52" spans="1:13" x14ac:dyDescent="0.25">
      <c r="B52" t="s">
        <v>76</v>
      </c>
      <c r="D52">
        <v>2</v>
      </c>
      <c r="E52" s="2">
        <v>4000</v>
      </c>
      <c r="F52" s="11">
        <v>8000</v>
      </c>
      <c r="H52" s="8" t="s">
        <v>31</v>
      </c>
      <c r="I52" s="21"/>
      <c r="J52" s="22"/>
      <c r="K52" t="s">
        <v>23</v>
      </c>
      <c r="L52" s="11">
        <v>10000</v>
      </c>
      <c r="M52" s="16"/>
    </row>
    <row r="53" spans="1:13" x14ac:dyDescent="0.25">
      <c r="B53" t="s">
        <v>77</v>
      </c>
      <c r="D53">
        <v>2</v>
      </c>
      <c r="E53" s="2">
        <v>5000</v>
      </c>
      <c r="F53" s="11">
        <v>10000</v>
      </c>
      <c r="H53" s="8" t="s">
        <v>31</v>
      </c>
      <c r="I53" s="21"/>
      <c r="J53" s="22"/>
      <c r="K53" t="s">
        <v>29</v>
      </c>
      <c r="L53" s="11">
        <v>12000</v>
      </c>
      <c r="M53" s="16"/>
    </row>
    <row r="54" spans="1:13" x14ac:dyDescent="0.25">
      <c r="B54" t="s">
        <v>78</v>
      </c>
      <c r="D54">
        <v>20</v>
      </c>
      <c r="E54" s="2">
        <v>100</v>
      </c>
      <c r="F54" s="11">
        <v>2000</v>
      </c>
      <c r="H54" s="8" t="s">
        <v>17</v>
      </c>
      <c r="I54" s="21" t="s">
        <v>16</v>
      </c>
      <c r="J54" s="22">
        <v>500</v>
      </c>
      <c r="K54" t="s">
        <v>24</v>
      </c>
      <c r="L54" s="11">
        <v>2500</v>
      </c>
      <c r="M54" s="16"/>
    </row>
    <row r="55" spans="1:13" x14ac:dyDescent="0.25">
      <c r="B55" t="s">
        <v>79</v>
      </c>
      <c r="D55">
        <v>6</v>
      </c>
      <c r="E55" s="2">
        <v>150</v>
      </c>
      <c r="F55" s="11">
        <v>900</v>
      </c>
      <c r="H55" s="8" t="s">
        <v>16</v>
      </c>
      <c r="I55" s="21"/>
      <c r="J55" s="22"/>
      <c r="K55" t="s">
        <v>16</v>
      </c>
      <c r="L55" s="11">
        <v>1000</v>
      </c>
      <c r="M55" s="16"/>
    </row>
    <row r="56" spans="1:13" x14ac:dyDescent="0.25">
      <c r="B56" t="s">
        <v>80</v>
      </c>
      <c r="D56">
        <v>2</v>
      </c>
      <c r="E56" s="2">
        <v>500</v>
      </c>
      <c r="F56" s="11">
        <v>1000</v>
      </c>
      <c r="H56" s="8" t="s">
        <v>23</v>
      </c>
      <c r="I56" s="21" t="s">
        <v>16</v>
      </c>
      <c r="J56" s="22">
        <v>250</v>
      </c>
      <c r="K56" t="s">
        <v>23</v>
      </c>
      <c r="L56" s="11">
        <v>1500</v>
      </c>
      <c r="M56" s="16"/>
    </row>
    <row r="57" spans="1:13" x14ac:dyDescent="0.25">
      <c r="B57" t="s">
        <v>81</v>
      </c>
      <c r="F57" s="5">
        <f>SUM(F52:F56)</f>
        <v>21900</v>
      </c>
      <c r="H57" s="8"/>
      <c r="I57" s="21"/>
      <c r="J57" s="26">
        <f>SUM(J52:J56)</f>
        <v>750</v>
      </c>
      <c r="L57" s="5">
        <f>SUM(L52:L56)</f>
        <v>27000</v>
      </c>
      <c r="M57" s="15"/>
    </row>
    <row r="58" spans="1:13" x14ac:dyDescent="0.25">
      <c r="B58" s="12"/>
      <c r="C58" s="12"/>
      <c r="D58" s="12"/>
      <c r="E58" s="12"/>
      <c r="F58" s="13"/>
      <c r="G58" s="12"/>
      <c r="H58" s="13"/>
      <c r="I58" s="12"/>
      <c r="J58" s="13"/>
      <c r="K58" s="12"/>
      <c r="L58" s="13"/>
      <c r="M58" s="12"/>
    </row>
    <row r="59" spans="1:13" x14ac:dyDescent="0.25">
      <c r="A59" s="3" t="s">
        <v>32</v>
      </c>
      <c r="F59" s="8"/>
      <c r="H59" s="8"/>
      <c r="J59" s="8"/>
      <c r="L59" s="8"/>
      <c r="M59" s="12"/>
    </row>
    <row r="60" spans="1:13" x14ac:dyDescent="0.25">
      <c r="B60" t="s">
        <v>82</v>
      </c>
      <c r="D60">
        <v>1</v>
      </c>
      <c r="E60" s="2">
        <v>50000</v>
      </c>
      <c r="F60" s="11">
        <v>50000</v>
      </c>
      <c r="H60" s="8" t="s">
        <v>33</v>
      </c>
      <c r="I60" s="21" t="s">
        <v>18</v>
      </c>
      <c r="J60" s="22">
        <v>250</v>
      </c>
      <c r="K60" t="s">
        <v>23</v>
      </c>
      <c r="L60" s="11">
        <v>60000</v>
      </c>
      <c r="M60" s="16"/>
    </row>
    <row r="61" spans="1:13" x14ac:dyDescent="0.25">
      <c r="B61" t="s">
        <v>83</v>
      </c>
      <c r="E61" s="2">
        <v>2850</v>
      </c>
      <c r="F61" s="11">
        <v>2850</v>
      </c>
      <c r="H61" s="8" t="s">
        <v>23</v>
      </c>
      <c r="I61" s="21" t="s">
        <v>18</v>
      </c>
      <c r="J61" s="22">
        <v>250</v>
      </c>
      <c r="K61" t="s">
        <v>24</v>
      </c>
      <c r="L61" s="11">
        <v>3000</v>
      </c>
      <c r="M61" s="16"/>
    </row>
    <row r="62" spans="1:13" x14ac:dyDescent="0.25">
      <c r="B62" t="s">
        <v>84</v>
      </c>
      <c r="D62">
        <v>1</v>
      </c>
      <c r="E62" s="2">
        <v>19000</v>
      </c>
      <c r="F62" s="11">
        <v>19000</v>
      </c>
      <c r="H62" s="8" t="s">
        <v>23</v>
      </c>
      <c r="I62" s="21" t="s">
        <v>18</v>
      </c>
      <c r="J62" s="22">
        <v>500</v>
      </c>
      <c r="K62" t="s">
        <v>17</v>
      </c>
      <c r="L62" s="11">
        <v>22500</v>
      </c>
      <c r="M62" s="16"/>
    </row>
    <row r="63" spans="1:13" x14ac:dyDescent="0.25">
      <c r="B63" t="s">
        <v>85</v>
      </c>
      <c r="E63" s="2">
        <v>2075</v>
      </c>
      <c r="F63" s="11">
        <v>2075</v>
      </c>
      <c r="H63" s="8" t="s">
        <v>24</v>
      </c>
      <c r="I63" s="21" t="s">
        <v>18</v>
      </c>
      <c r="J63" s="22">
        <v>500</v>
      </c>
      <c r="K63" t="s">
        <v>24</v>
      </c>
      <c r="L63" s="11">
        <v>2500</v>
      </c>
      <c r="M63" s="16"/>
    </row>
    <row r="64" spans="1:13" x14ac:dyDescent="0.25">
      <c r="B64" t="s">
        <v>86</v>
      </c>
      <c r="F64" s="5">
        <f>SUM(F60:F63)</f>
        <v>73925</v>
      </c>
      <c r="H64" s="8"/>
      <c r="I64" s="21"/>
      <c r="J64" s="23">
        <f>SUM(J60:J63)</f>
        <v>1500</v>
      </c>
      <c r="L64" s="5">
        <f>SUM(L60:L63)</f>
        <v>88000</v>
      </c>
      <c r="M64" s="15"/>
    </row>
    <row r="65" spans="2:13" x14ac:dyDescent="0.25">
      <c r="B65" s="12"/>
      <c r="C65" s="12"/>
      <c r="D65" s="12"/>
      <c r="E65" s="12"/>
      <c r="F65" s="13"/>
      <c r="G65" s="12"/>
      <c r="H65" s="13"/>
      <c r="I65" s="12"/>
      <c r="J65" s="13"/>
      <c r="K65" s="12"/>
      <c r="L65" s="13"/>
      <c r="M65" s="12"/>
    </row>
    <row r="66" spans="2:13" ht="18.75" x14ac:dyDescent="0.3">
      <c r="B66" s="4" t="s">
        <v>39</v>
      </c>
      <c r="F66" s="14">
        <f>F20+F49+F57+F64</f>
        <v>204525</v>
      </c>
      <c r="H66" s="8"/>
      <c r="J66" s="27">
        <f>J20+J49+J57+J64</f>
        <v>7775</v>
      </c>
      <c r="L66" s="28">
        <f>L20+L49+L57+L64</f>
        <v>252268</v>
      </c>
      <c r="M66" s="17"/>
    </row>
    <row r="67" spans="2:13" x14ac:dyDescent="0.25">
      <c r="F67" s="8"/>
      <c r="H67" s="8"/>
      <c r="I67" s="30" t="s">
        <v>88</v>
      </c>
      <c r="J67" s="8"/>
      <c r="L67" s="8"/>
    </row>
    <row r="68" spans="2:13" x14ac:dyDescent="0.25">
      <c r="I68" s="30" t="s">
        <v>89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Stan</cp:lastModifiedBy>
  <cp:lastPrinted>2023-03-04T20:06:04Z</cp:lastPrinted>
  <dcterms:created xsi:type="dcterms:W3CDTF">2023-01-28T02:43:52Z</dcterms:created>
  <dcterms:modified xsi:type="dcterms:W3CDTF">2023-03-04T20:33:15Z</dcterms:modified>
</cp:coreProperties>
</file>